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9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 01 15 Prime de service 2018\"/>
    </mc:Choice>
  </mc:AlternateContent>
  <xr:revisionPtr revIDLastSave="0" documentId="13_ncr:1_{89D1EC95-7D85-4502-ABF0-27B969FE4E0F}" xr6:coauthVersionLast="37" xr6:coauthVersionMax="37" xr10:uidLastSave="{00000000-0000-0000-0000-000000000000}"/>
  <bookViews>
    <workbookView xWindow="0" yWindow="0" windowWidth="14400" windowHeight="6440" xr2:uid="{00000000-000D-0000-FFFF-FFFF00000000}"/>
  </bookViews>
  <sheets>
    <sheet name="calcul prime de service" sheetId="1" r:id="rId1"/>
    <sheet name="Feuil2" sheetId="3" state="hidden" r:id="rId2"/>
  </sheets>
  <calcPr calcId="162913"/>
</workbook>
</file>

<file path=xl/calcChain.xml><?xml version="1.0" encoding="utf-8"?>
<calcChain xmlns="http://schemas.openxmlformats.org/spreadsheetml/2006/main">
  <c r="B5" i="1" l="1"/>
  <c r="B6" i="1" l="1"/>
  <c r="B11" i="1" l="1"/>
  <c r="E2" i="1" s="1"/>
  <c r="B9" i="1"/>
  <c r="B10" i="1" l="1"/>
  <c r="B12" i="1" s="1"/>
  <c r="B3" i="1"/>
  <c r="B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francoise BERNAL</author>
    <author>R3my ruiz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Francoise BERNAL, Rémy RUIZ:</t>
        </r>
        <r>
          <rPr>
            <sz val="9"/>
            <color indexed="81"/>
            <rFont val="Tahoma"/>
            <family val="2"/>
          </rPr>
          <t xml:space="preserve">
ps{years}
</t>
        </r>
      </text>
    </comment>
    <comment ref="B2" authorId="1" shapeId="0" xr:uid="{00000000-0006-0000-0000-000002000000}">
      <text>
        <r>
          <rPr>
            <b/>
            <sz val="9"/>
            <color indexed="81"/>
            <rFont val="Tahoma"/>
            <charset val="1"/>
          </rPr>
          <t>R3my ruiz:</t>
        </r>
        <r>
          <rPr>
            <sz val="9"/>
            <color indexed="81"/>
            <rFont val="Tahoma"/>
            <charset val="1"/>
          </rPr>
          <t xml:space="preserve">
Le séparateur décimal est un virgule</t>
        </r>
      </text>
    </comment>
  </commentList>
</comments>
</file>

<file path=xl/sharedStrings.xml><?xml version="1.0" encoding="utf-8"?>
<sst xmlns="http://schemas.openxmlformats.org/spreadsheetml/2006/main" count="23" uniqueCount="22">
  <si>
    <t>1ere repartition</t>
  </si>
  <si>
    <t>CO.NOTE</t>
  </si>
  <si>
    <t>NOTE</t>
  </si>
  <si>
    <t>Coeff</t>
  </si>
  <si>
    <t>2e répartition</t>
  </si>
  <si>
    <t>temps</t>
  </si>
  <si>
    <t>remuneration</t>
  </si>
  <si>
    <t>CO.PRES</t>
  </si>
  <si>
    <t>jours de présence</t>
  </si>
  <si>
    <t>JOUR ABS</t>
  </si>
  <si>
    <t>COEFF</t>
  </si>
  <si>
    <t>CO.ABS</t>
  </si>
  <si>
    <t>coeff</t>
  </si>
  <si>
    <t>point</t>
  </si>
  <si>
    <t>mdp</t>
  </si>
  <si>
    <t>ps2017</t>
  </si>
  <si>
    <t>Note</t>
  </si>
  <si>
    <t>Indice terminal</t>
  </si>
  <si>
    <t>Prime en €</t>
  </si>
  <si>
    <t>Temps de travail</t>
  </si>
  <si>
    <t>CALCULATEUR DE LA PRIME DE SERVICE  JANVIER 2019</t>
  </si>
  <si>
    <t>Jours d'absence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</si>
</sst>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0000000"/>
    <numFmt numFmtId="166" formatCode="0.00000000000000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0" tint="-0.499984740745262"/>
      <name val="Calibri"/>
      <family val="2"/>
      <scheme val="minor"/>
    </font>
    <font>
      <b/>
      <sz val="22"/>
      <color theme="0" tint="-0.34998626667073579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4F2FF"/>
        <bgColor indexed="64"/>
      </patternFill>
    </fill>
    <fill>
      <patternFill patternType="solid">
        <fgColor rgb="FFEFF7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D5D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9" fontId="1" fillId="2" borderId="3" xfId="0" applyNumberFormat="1" applyFont="1" applyFill="1" applyBorder="1" applyAlignment="1">
      <alignment vertical="center" wrapText="1"/>
    </xf>
    <xf numFmtId="9" fontId="1" fillId="3" borderId="3" xfId="0" applyNumberFormat="1" applyFont="1" applyFill="1" applyBorder="1" applyAlignment="1">
      <alignment vertical="center" wrapText="1"/>
    </xf>
    <xf numFmtId="10" fontId="1" fillId="3" borderId="3" xfId="0" applyNumberFormat="1" applyFont="1" applyFill="1" applyBorder="1" applyAlignment="1">
      <alignment vertical="center" wrapText="1"/>
    </xf>
    <xf numFmtId="10" fontId="1" fillId="2" borderId="3" xfId="0" applyNumberFormat="1" applyFont="1" applyFill="1" applyBorder="1" applyAlignment="1">
      <alignment vertical="center" wrapText="1"/>
    </xf>
    <xf numFmtId="164" fontId="0" fillId="0" borderId="0" xfId="0" applyNumberFormat="1"/>
    <xf numFmtId="0" fontId="0" fillId="0" borderId="0" xfId="0" applyNumberFormat="1"/>
    <xf numFmtId="0" fontId="0" fillId="0" borderId="0" xfId="0" applyFill="1" applyBorder="1" applyAlignment="1">
      <alignment wrapText="1"/>
    </xf>
    <xf numFmtId="9" fontId="0" fillId="0" borderId="0" xfId="0" applyNumberFormat="1"/>
    <xf numFmtId="0" fontId="2" fillId="0" borderId="0" xfId="0" applyFont="1"/>
    <xf numFmtId="0" fontId="3" fillId="0" borderId="5" xfId="0" applyFont="1" applyBorder="1"/>
    <xf numFmtId="0" fontId="4" fillId="0" borderId="4" xfId="0" applyFont="1" applyBorder="1"/>
    <xf numFmtId="0" fontId="3" fillId="0" borderId="4" xfId="0" applyFont="1" applyBorder="1"/>
    <xf numFmtId="0" fontId="5" fillId="0" borderId="4" xfId="0" applyFont="1" applyBorder="1" applyProtection="1"/>
    <xf numFmtId="0" fontId="6" fillId="0" borderId="4" xfId="0" applyFont="1" applyBorder="1"/>
    <xf numFmtId="0" fontId="3" fillId="0" borderId="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>
      <alignment horizontal="center" vertical="center"/>
    </xf>
    <xf numFmtId="9" fontId="3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165" fontId="13" fillId="0" borderId="0" xfId="0" applyNumberFormat="1" applyFont="1" applyProtection="1"/>
    <xf numFmtId="166" fontId="13" fillId="0" borderId="0" xfId="0" applyNumberFormat="1" applyFont="1" applyProtection="1"/>
    <xf numFmtId="0" fontId="9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cgtchumontpellier.reference-syndicale.fr/files/2019/03/Grilles-de-salaire-2019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409574</xdr:colOff>
      <xdr:row>3</xdr:row>
      <xdr:rowOff>257174</xdr:rowOff>
    </xdr:from>
    <xdr:to>
      <xdr:col>13</xdr:col>
      <xdr:colOff>280987</xdr:colOff>
      <xdr:row>12</xdr:row>
      <xdr:rowOff>252412</xdr:rowOff>
    </xdr:to>
    <xdr:sp macro="" textlink="">
      <xdr:nvSpPr>
        <xdr:cNvPr id="2" name="ZoneText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07074" y="1624541"/>
          <a:ext cx="6593946" cy="3267604"/>
        </a:xfrm>
        <a:prstGeom prst="wedgeRoundRectCallout">
          <a:avLst>
            <a:gd name="adj1" fmla="val -68982"/>
            <a:gd name="adj2" fmla="val -18562"/>
            <a:gd name="adj3" fmla="val 16667"/>
          </a:avLst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C'est l'indice le plus élevé, celui du dernier échelon possible de votre grille.</a:t>
          </a:r>
        </a:p>
        <a:p>
          <a:r>
            <a:rPr lang="en-US" sz="1100"/>
            <a:t>Si</a:t>
          </a:r>
          <a:r>
            <a:rPr lang="en-US" sz="1100" baseline="0"/>
            <a:t> besoin téléchargez  les grilles en cliquant sur cette bulle.</a:t>
          </a:r>
          <a:endParaRPr lang="en-US" sz="1100"/>
        </a:p>
      </xdr:txBody>
    </xdr:sp>
    <xdr:clientData/>
  </xdr:twoCellAnchor>
  <xdr:twoCellAnchor editAs="oneCell">
    <xdr:from>
      <xdr:col>0</xdr:col>
      <xdr:colOff>1028700</xdr:colOff>
      <xdr:row>13</xdr:row>
      <xdr:rowOff>47625</xdr:rowOff>
    </xdr:from>
    <xdr:to>
      <xdr:col>1</xdr:col>
      <xdr:colOff>1443038</xdr:colOff>
      <xdr:row>30</xdr:row>
      <xdr:rowOff>109537</xdr:rowOff>
    </xdr:to>
    <xdr:pic>
      <xdr:nvPicPr>
        <xdr:cNvPr id="3" name="Image 2" descr="http://cgtchumontpellier.reference-syndicale.fr/files/2015/01/LOGO-CHU-Copie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538413"/>
          <a:ext cx="3138488" cy="3138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2"/>
  <sheetViews>
    <sheetView tabSelected="1" workbookViewId="0">
      <selection activeCell="B2" sqref="B2"/>
    </sheetView>
  </sheetViews>
  <sheetFormatPr baseColWidth="10" defaultRowHeight="14.35" x14ac:dyDescent="0.5"/>
  <cols>
    <col min="1" max="1" width="38.1171875" customWidth="1"/>
    <col min="2" max="2" width="36.87890625" customWidth="1"/>
    <col min="3" max="4" width="11.41015625" customWidth="1"/>
    <col min="5" max="5" width="4.703125" hidden="1" customWidth="1"/>
    <col min="6" max="6" width="21.29296875" hidden="1" customWidth="1"/>
    <col min="7" max="7" width="8.46875" hidden="1" customWidth="1"/>
    <col min="8" max="8" width="6.234375" hidden="1" customWidth="1"/>
    <col min="9" max="9" width="5.76171875" hidden="1" customWidth="1"/>
    <col min="10" max="10" width="4.9375" hidden="1" customWidth="1"/>
    <col min="11" max="11" width="5.64453125" hidden="1" customWidth="1"/>
    <col min="12" max="12" width="11.64453125" hidden="1" customWidth="1"/>
    <col min="13" max="14" width="11.41015625" customWidth="1"/>
  </cols>
  <sheetData>
    <row r="1" spans="1:12" ht="50.1" customHeight="1" thickBot="1" x14ac:dyDescent="0.55000000000000004">
      <c r="A1" s="24" t="s">
        <v>20</v>
      </c>
      <c r="B1" s="25"/>
      <c r="E1" t="s">
        <v>12</v>
      </c>
      <c r="F1" t="s">
        <v>13</v>
      </c>
      <c r="G1" t="s">
        <v>9</v>
      </c>
      <c r="H1" t="s">
        <v>10</v>
      </c>
      <c r="I1" t="s">
        <v>2</v>
      </c>
      <c r="J1" t="s">
        <v>3</v>
      </c>
      <c r="K1" t="s">
        <v>5</v>
      </c>
      <c r="L1" t="s">
        <v>6</v>
      </c>
    </row>
    <row r="2" spans="1:12" ht="29.25" customHeight="1" thickBot="1" x14ac:dyDescent="1">
      <c r="A2" s="10" t="s">
        <v>16</v>
      </c>
      <c r="B2" s="15"/>
      <c r="E2">
        <f>1-(B4*B8)/140/B11</f>
        <v>1</v>
      </c>
      <c r="F2" s="22">
        <v>13.972768153453</v>
      </c>
      <c r="G2">
        <v>0</v>
      </c>
      <c r="H2" s="6">
        <v>1</v>
      </c>
      <c r="I2" s="6">
        <v>25</v>
      </c>
      <c r="J2" s="6">
        <v>16</v>
      </c>
      <c r="K2" s="1">
        <v>0.5</v>
      </c>
      <c r="L2" s="1">
        <v>0.5</v>
      </c>
    </row>
    <row r="3" spans="1:12" ht="28.7" hidden="1" thickBot="1" x14ac:dyDescent="1">
      <c r="A3" s="11" t="s">
        <v>0</v>
      </c>
      <c r="B3" s="16">
        <f>IF(B4&lt;12,B6*B2*B11*F2,0)</f>
        <v>0</v>
      </c>
      <c r="F3" s="23">
        <v>9.2895777580000006E-5</v>
      </c>
      <c r="G3">
        <v>1</v>
      </c>
      <c r="H3" s="5">
        <v>0.90990000000000004</v>
      </c>
      <c r="I3">
        <v>24.75</v>
      </c>
      <c r="J3" s="6">
        <v>16</v>
      </c>
      <c r="K3" s="2">
        <v>0.6</v>
      </c>
      <c r="L3" s="2">
        <v>0.6</v>
      </c>
    </row>
    <row r="4" spans="1:12" ht="29.25" customHeight="1" thickBot="1" x14ac:dyDescent="1">
      <c r="A4" s="12" t="s">
        <v>21</v>
      </c>
      <c r="B4" s="17"/>
      <c r="G4">
        <v>2</v>
      </c>
      <c r="H4" s="5">
        <v>0.81810000000000005</v>
      </c>
      <c r="I4">
        <v>24.5</v>
      </c>
      <c r="J4" s="6">
        <v>16</v>
      </c>
      <c r="K4" s="1">
        <v>0.75</v>
      </c>
      <c r="L4" s="1">
        <v>0.75</v>
      </c>
    </row>
    <row r="5" spans="1:12" ht="28.7" hidden="1" thickBot="1" x14ac:dyDescent="1">
      <c r="A5" s="11" t="s">
        <v>1</v>
      </c>
      <c r="B5" s="18">
        <f>VLOOKUP($B$2,I1:J102,2,FALSE)</f>
        <v>0</v>
      </c>
      <c r="G5">
        <v>3</v>
      </c>
      <c r="H5" s="5">
        <v>0.72719999999999996</v>
      </c>
      <c r="I5">
        <v>24.25</v>
      </c>
      <c r="J5" s="6">
        <v>16</v>
      </c>
      <c r="K5" s="2">
        <v>0.8</v>
      </c>
      <c r="L5" s="3">
        <v>0.85699999999999998</v>
      </c>
    </row>
    <row r="6" spans="1:12" ht="28.7" hidden="1" thickBot="1" x14ac:dyDescent="1">
      <c r="A6" s="11" t="s">
        <v>11</v>
      </c>
      <c r="B6" s="16">
        <f>IF(B4&lt;12,VLOOKUP($B$4,$G$2:$H$13,2,FALSE),0)</f>
        <v>1</v>
      </c>
      <c r="G6">
        <v>4</v>
      </c>
      <c r="H6" s="5">
        <v>0.63629999999999998</v>
      </c>
      <c r="I6">
        <v>24</v>
      </c>
      <c r="J6" s="6">
        <v>16</v>
      </c>
      <c r="K6" s="1">
        <v>0.9</v>
      </c>
      <c r="L6" s="4">
        <v>0.91400000000000003</v>
      </c>
    </row>
    <row r="7" spans="1:12" ht="29.25" customHeight="1" x14ac:dyDescent="0.95">
      <c r="A7" s="12" t="s">
        <v>17</v>
      </c>
      <c r="B7" s="17"/>
      <c r="G7">
        <v>5</v>
      </c>
      <c r="H7" s="5">
        <v>0.5454</v>
      </c>
      <c r="I7">
        <v>23.75</v>
      </c>
      <c r="J7" s="6">
        <v>16</v>
      </c>
      <c r="K7" s="8">
        <v>1</v>
      </c>
      <c r="L7" s="8">
        <v>1</v>
      </c>
    </row>
    <row r="8" spans="1:12" ht="29.25" customHeight="1" x14ac:dyDescent="0.95">
      <c r="A8" s="12" t="s">
        <v>19</v>
      </c>
      <c r="B8" s="19">
        <v>1</v>
      </c>
      <c r="G8">
        <v>6</v>
      </c>
      <c r="H8" s="5">
        <v>0.45450000000000002</v>
      </c>
      <c r="I8" s="6">
        <v>23.5</v>
      </c>
      <c r="J8" s="6">
        <v>16</v>
      </c>
    </row>
    <row r="9" spans="1:12" ht="28.35" hidden="1" x14ac:dyDescent="0.95">
      <c r="A9" s="11" t="s">
        <v>6</v>
      </c>
      <c r="B9" s="16">
        <f>VLOOKUP($B$8,$K$2:$L$7,2,FALSE)</f>
        <v>1</v>
      </c>
      <c r="G9">
        <v>7</v>
      </c>
      <c r="H9" s="5">
        <v>0.36363333333333298</v>
      </c>
      <c r="I9" s="6">
        <v>23.25</v>
      </c>
      <c r="J9" s="6">
        <v>16</v>
      </c>
    </row>
    <row r="10" spans="1:12" ht="28.35" hidden="1" x14ac:dyDescent="0.95">
      <c r="A10" s="13" t="s">
        <v>8</v>
      </c>
      <c r="B10" s="20">
        <f>140-B4</f>
        <v>140</v>
      </c>
      <c r="G10">
        <v>8</v>
      </c>
      <c r="H10" s="5">
        <v>0.272683333333333</v>
      </c>
      <c r="I10">
        <v>23</v>
      </c>
      <c r="J10" s="6">
        <v>16</v>
      </c>
    </row>
    <row r="11" spans="1:12" ht="28.35" hidden="1" x14ac:dyDescent="0.95">
      <c r="A11" s="11" t="s">
        <v>7</v>
      </c>
      <c r="B11" s="16">
        <f>365*B8/365</f>
        <v>1</v>
      </c>
      <c r="G11">
        <v>9</v>
      </c>
      <c r="H11" s="5">
        <v>0.18179999999999999</v>
      </c>
      <c r="I11">
        <v>22.75</v>
      </c>
      <c r="J11" s="6">
        <v>16</v>
      </c>
    </row>
    <row r="12" spans="1:12" ht="28.35" hidden="1" x14ac:dyDescent="0.95">
      <c r="A12" s="11" t="s">
        <v>4</v>
      </c>
      <c r="B12" s="16">
        <f>IF(B10&gt;0,B5*140*B2*B11*E2*B7*F3,"0")</f>
        <v>0</v>
      </c>
      <c r="G12">
        <v>10</v>
      </c>
      <c r="H12" s="5">
        <v>9.0899999999999995E-2</v>
      </c>
      <c r="I12">
        <v>22.5</v>
      </c>
      <c r="J12" s="6">
        <v>16</v>
      </c>
    </row>
    <row r="13" spans="1:12" ht="29.25" customHeight="1" x14ac:dyDescent="0.95">
      <c r="A13" s="14" t="s">
        <v>18</v>
      </c>
      <c r="B13" s="21">
        <f>B3+B12</f>
        <v>0</v>
      </c>
      <c r="C13" s="7"/>
      <c r="D13" s="7"/>
      <c r="G13">
        <v>11</v>
      </c>
      <c r="H13" s="6">
        <v>0</v>
      </c>
      <c r="I13">
        <v>22.25</v>
      </c>
      <c r="J13" s="6">
        <v>16</v>
      </c>
    </row>
    <row r="14" spans="1:12" x14ac:dyDescent="0.5">
      <c r="H14" s="6"/>
      <c r="I14">
        <v>22</v>
      </c>
      <c r="J14" s="6">
        <v>16</v>
      </c>
    </row>
    <row r="15" spans="1:12" x14ac:dyDescent="0.5">
      <c r="I15">
        <v>21.75</v>
      </c>
      <c r="J15">
        <v>16</v>
      </c>
    </row>
    <row r="16" spans="1:12" x14ac:dyDescent="0.5">
      <c r="I16">
        <v>21.5</v>
      </c>
      <c r="J16">
        <v>16</v>
      </c>
    </row>
    <row r="17" spans="2:10" x14ac:dyDescent="0.5">
      <c r="I17">
        <v>21.25</v>
      </c>
      <c r="J17">
        <v>16</v>
      </c>
    </row>
    <row r="18" spans="2:10" x14ac:dyDescent="0.5">
      <c r="B18" s="9"/>
      <c r="I18">
        <v>21</v>
      </c>
      <c r="J18">
        <v>16</v>
      </c>
    </row>
    <row r="19" spans="2:10" x14ac:dyDescent="0.5">
      <c r="I19">
        <v>20.75</v>
      </c>
      <c r="J19">
        <v>15</v>
      </c>
    </row>
    <row r="20" spans="2:10" x14ac:dyDescent="0.5">
      <c r="I20">
        <v>20.5</v>
      </c>
      <c r="J20">
        <v>15</v>
      </c>
    </row>
    <row r="21" spans="2:10" x14ac:dyDescent="0.5">
      <c r="I21">
        <v>20.25</v>
      </c>
      <c r="J21">
        <v>15</v>
      </c>
    </row>
    <row r="22" spans="2:10" x14ac:dyDescent="0.5">
      <c r="I22">
        <v>20</v>
      </c>
      <c r="J22">
        <v>15</v>
      </c>
    </row>
    <row r="23" spans="2:10" x14ac:dyDescent="0.5">
      <c r="I23">
        <v>19.75</v>
      </c>
      <c r="J23">
        <v>14</v>
      </c>
    </row>
    <row r="24" spans="2:10" x14ac:dyDescent="0.5">
      <c r="I24">
        <v>19.5</v>
      </c>
      <c r="J24">
        <v>14</v>
      </c>
    </row>
    <row r="25" spans="2:10" x14ac:dyDescent="0.5">
      <c r="I25">
        <v>19.25</v>
      </c>
      <c r="J25">
        <v>14</v>
      </c>
    </row>
    <row r="26" spans="2:10" x14ac:dyDescent="0.5">
      <c r="I26">
        <v>19</v>
      </c>
      <c r="J26">
        <v>14</v>
      </c>
    </row>
    <row r="27" spans="2:10" x14ac:dyDescent="0.5">
      <c r="I27">
        <v>18.75</v>
      </c>
      <c r="J27">
        <v>13</v>
      </c>
    </row>
    <row r="28" spans="2:10" x14ac:dyDescent="0.5">
      <c r="I28">
        <v>18.5</v>
      </c>
      <c r="J28">
        <v>13</v>
      </c>
    </row>
    <row r="29" spans="2:10" x14ac:dyDescent="0.5">
      <c r="I29">
        <v>18.25</v>
      </c>
      <c r="J29">
        <v>13</v>
      </c>
    </row>
    <row r="30" spans="2:10" x14ac:dyDescent="0.5">
      <c r="I30">
        <v>18</v>
      </c>
      <c r="J30">
        <v>13</v>
      </c>
    </row>
    <row r="31" spans="2:10" x14ac:dyDescent="0.5">
      <c r="I31">
        <v>17.75</v>
      </c>
      <c r="J31">
        <v>12</v>
      </c>
    </row>
    <row r="32" spans="2:10" x14ac:dyDescent="0.5">
      <c r="I32">
        <v>17.5</v>
      </c>
      <c r="J32">
        <v>12</v>
      </c>
    </row>
    <row r="33" spans="9:10" x14ac:dyDescent="0.5">
      <c r="I33">
        <v>17.25</v>
      </c>
      <c r="J33">
        <v>12</v>
      </c>
    </row>
    <row r="34" spans="9:10" x14ac:dyDescent="0.5">
      <c r="I34">
        <v>17</v>
      </c>
      <c r="J34">
        <v>12</v>
      </c>
    </row>
    <row r="35" spans="9:10" x14ac:dyDescent="0.5">
      <c r="I35">
        <v>16.75</v>
      </c>
      <c r="J35">
        <v>11</v>
      </c>
    </row>
    <row r="36" spans="9:10" x14ac:dyDescent="0.5">
      <c r="I36">
        <v>16.5</v>
      </c>
      <c r="J36">
        <v>11</v>
      </c>
    </row>
    <row r="37" spans="9:10" x14ac:dyDescent="0.5">
      <c r="I37">
        <v>16.25</v>
      </c>
      <c r="J37">
        <v>11</v>
      </c>
    </row>
    <row r="38" spans="9:10" x14ac:dyDescent="0.5">
      <c r="I38">
        <v>16</v>
      </c>
      <c r="J38">
        <v>11</v>
      </c>
    </row>
    <row r="39" spans="9:10" x14ac:dyDescent="0.5">
      <c r="I39">
        <v>15.75</v>
      </c>
      <c r="J39">
        <v>10</v>
      </c>
    </row>
    <row r="40" spans="9:10" x14ac:dyDescent="0.5">
      <c r="I40">
        <v>15.5</v>
      </c>
      <c r="J40">
        <v>10</v>
      </c>
    </row>
    <row r="41" spans="9:10" x14ac:dyDescent="0.5">
      <c r="I41">
        <v>15.25</v>
      </c>
      <c r="J41">
        <v>10</v>
      </c>
    </row>
    <row r="42" spans="9:10" x14ac:dyDescent="0.5">
      <c r="I42">
        <v>15</v>
      </c>
      <c r="J42">
        <v>10</v>
      </c>
    </row>
    <row r="43" spans="9:10" x14ac:dyDescent="0.5">
      <c r="I43">
        <v>14.75</v>
      </c>
      <c r="J43">
        <v>8</v>
      </c>
    </row>
    <row r="44" spans="9:10" x14ac:dyDescent="0.5">
      <c r="I44">
        <v>14.5</v>
      </c>
      <c r="J44">
        <v>8</v>
      </c>
    </row>
    <row r="45" spans="9:10" x14ac:dyDescent="0.5">
      <c r="I45">
        <v>14.25</v>
      </c>
      <c r="J45">
        <v>8</v>
      </c>
    </row>
    <row r="46" spans="9:10" x14ac:dyDescent="0.5">
      <c r="I46">
        <v>14</v>
      </c>
      <c r="J46">
        <v>8</v>
      </c>
    </row>
    <row r="47" spans="9:10" x14ac:dyDescent="0.5">
      <c r="I47">
        <v>13.75</v>
      </c>
      <c r="J47">
        <v>7</v>
      </c>
    </row>
    <row r="48" spans="9:10" x14ac:dyDescent="0.5">
      <c r="I48">
        <v>13.5</v>
      </c>
      <c r="J48">
        <v>7</v>
      </c>
    </row>
    <row r="49" spans="9:10" x14ac:dyDescent="0.5">
      <c r="I49">
        <v>13.25</v>
      </c>
      <c r="J49">
        <v>7</v>
      </c>
    </row>
    <row r="50" spans="9:10" x14ac:dyDescent="0.5">
      <c r="I50">
        <v>13</v>
      </c>
      <c r="J50">
        <v>7</v>
      </c>
    </row>
    <row r="51" spans="9:10" x14ac:dyDescent="0.5">
      <c r="I51">
        <v>12.75</v>
      </c>
      <c r="J51">
        <v>6</v>
      </c>
    </row>
    <row r="52" spans="9:10" x14ac:dyDescent="0.5">
      <c r="I52">
        <v>12.5</v>
      </c>
      <c r="J52">
        <v>6</v>
      </c>
    </row>
    <row r="53" spans="9:10" x14ac:dyDescent="0.5">
      <c r="I53">
        <v>12.25</v>
      </c>
      <c r="J53">
        <v>0</v>
      </c>
    </row>
    <row r="54" spans="9:10" x14ac:dyDescent="0.5">
      <c r="I54">
        <v>12</v>
      </c>
      <c r="J54">
        <v>0</v>
      </c>
    </row>
    <row r="55" spans="9:10" x14ac:dyDescent="0.5">
      <c r="I55">
        <v>11.75</v>
      </c>
      <c r="J55">
        <v>0</v>
      </c>
    </row>
    <row r="56" spans="9:10" x14ac:dyDescent="0.5">
      <c r="I56">
        <v>11.5</v>
      </c>
      <c r="J56">
        <v>0</v>
      </c>
    </row>
    <row r="57" spans="9:10" x14ac:dyDescent="0.5">
      <c r="I57">
        <v>11.25</v>
      </c>
      <c r="J57">
        <v>0</v>
      </c>
    </row>
    <row r="58" spans="9:10" x14ac:dyDescent="0.5">
      <c r="I58">
        <v>11</v>
      </c>
      <c r="J58">
        <v>0</v>
      </c>
    </row>
    <row r="59" spans="9:10" x14ac:dyDescent="0.5">
      <c r="I59">
        <v>10.75</v>
      </c>
      <c r="J59">
        <v>0</v>
      </c>
    </row>
    <row r="60" spans="9:10" x14ac:dyDescent="0.5">
      <c r="I60">
        <v>10.5</v>
      </c>
      <c r="J60">
        <v>0</v>
      </c>
    </row>
    <row r="61" spans="9:10" x14ac:dyDescent="0.5">
      <c r="I61">
        <v>10.25</v>
      </c>
      <c r="J61">
        <v>0</v>
      </c>
    </row>
    <row r="62" spans="9:10" x14ac:dyDescent="0.5">
      <c r="I62">
        <v>10</v>
      </c>
      <c r="J62">
        <v>0</v>
      </c>
    </row>
    <row r="63" spans="9:10" x14ac:dyDescent="0.5">
      <c r="I63">
        <v>9.75</v>
      </c>
      <c r="J63">
        <v>0</v>
      </c>
    </row>
    <row r="64" spans="9:10" x14ac:dyDescent="0.5">
      <c r="I64">
        <v>9.5</v>
      </c>
      <c r="J64">
        <v>0</v>
      </c>
    </row>
    <row r="65" spans="9:10" x14ac:dyDescent="0.5">
      <c r="I65">
        <v>9.25</v>
      </c>
      <c r="J65">
        <v>0</v>
      </c>
    </row>
    <row r="66" spans="9:10" x14ac:dyDescent="0.5">
      <c r="I66">
        <v>9</v>
      </c>
      <c r="J66">
        <v>0</v>
      </c>
    </row>
    <row r="67" spans="9:10" x14ac:dyDescent="0.5">
      <c r="I67">
        <v>8.75</v>
      </c>
      <c r="J67">
        <v>0</v>
      </c>
    </row>
    <row r="68" spans="9:10" x14ac:dyDescent="0.5">
      <c r="I68">
        <v>8.5</v>
      </c>
      <c r="J68">
        <v>0</v>
      </c>
    </row>
    <row r="69" spans="9:10" x14ac:dyDescent="0.5">
      <c r="I69">
        <v>8.25</v>
      </c>
      <c r="J69">
        <v>0</v>
      </c>
    </row>
    <row r="70" spans="9:10" x14ac:dyDescent="0.5">
      <c r="I70">
        <v>8</v>
      </c>
      <c r="J70">
        <v>0</v>
      </c>
    </row>
    <row r="71" spans="9:10" x14ac:dyDescent="0.5">
      <c r="I71">
        <v>7.75</v>
      </c>
      <c r="J71">
        <v>0</v>
      </c>
    </row>
    <row r="72" spans="9:10" x14ac:dyDescent="0.5">
      <c r="I72">
        <v>7.5</v>
      </c>
      <c r="J72">
        <v>0</v>
      </c>
    </row>
    <row r="73" spans="9:10" x14ac:dyDescent="0.5">
      <c r="I73">
        <v>7.25</v>
      </c>
      <c r="J73">
        <v>0</v>
      </c>
    </row>
    <row r="74" spans="9:10" x14ac:dyDescent="0.5">
      <c r="I74">
        <v>7</v>
      </c>
      <c r="J74">
        <v>0</v>
      </c>
    </row>
    <row r="75" spans="9:10" x14ac:dyDescent="0.5">
      <c r="I75">
        <v>6.75</v>
      </c>
      <c r="J75">
        <v>0</v>
      </c>
    </row>
    <row r="76" spans="9:10" x14ac:dyDescent="0.5">
      <c r="I76">
        <v>6.5</v>
      </c>
      <c r="J76">
        <v>0</v>
      </c>
    </row>
    <row r="77" spans="9:10" x14ac:dyDescent="0.5">
      <c r="I77">
        <v>6.25</v>
      </c>
      <c r="J77">
        <v>0</v>
      </c>
    </row>
    <row r="78" spans="9:10" x14ac:dyDescent="0.5">
      <c r="I78">
        <v>6</v>
      </c>
      <c r="J78">
        <v>0</v>
      </c>
    </row>
    <row r="79" spans="9:10" x14ac:dyDescent="0.5">
      <c r="I79">
        <v>5.75</v>
      </c>
      <c r="J79">
        <v>0</v>
      </c>
    </row>
    <row r="80" spans="9:10" x14ac:dyDescent="0.5">
      <c r="I80">
        <v>5.5</v>
      </c>
      <c r="J80">
        <v>0</v>
      </c>
    </row>
    <row r="81" spans="9:10" x14ac:dyDescent="0.5">
      <c r="I81">
        <v>5.25</v>
      </c>
      <c r="J81">
        <v>0</v>
      </c>
    </row>
    <row r="82" spans="9:10" x14ac:dyDescent="0.5">
      <c r="I82">
        <v>5</v>
      </c>
      <c r="J82">
        <v>0</v>
      </c>
    </row>
    <row r="83" spans="9:10" x14ac:dyDescent="0.5">
      <c r="I83">
        <v>4.75</v>
      </c>
      <c r="J83">
        <v>0</v>
      </c>
    </row>
    <row r="84" spans="9:10" x14ac:dyDescent="0.5">
      <c r="I84">
        <v>4.5</v>
      </c>
      <c r="J84">
        <v>0</v>
      </c>
    </row>
    <row r="85" spans="9:10" x14ac:dyDescent="0.5">
      <c r="I85">
        <v>4.25</v>
      </c>
      <c r="J85">
        <v>0</v>
      </c>
    </row>
    <row r="86" spans="9:10" x14ac:dyDescent="0.5">
      <c r="I86">
        <v>4</v>
      </c>
      <c r="J86">
        <v>0</v>
      </c>
    </row>
    <row r="87" spans="9:10" x14ac:dyDescent="0.5">
      <c r="I87">
        <v>3.75</v>
      </c>
      <c r="J87">
        <v>0</v>
      </c>
    </row>
    <row r="88" spans="9:10" x14ac:dyDescent="0.5">
      <c r="I88">
        <v>3.5</v>
      </c>
      <c r="J88">
        <v>0</v>
      </c>
    </row>
    <row r="89" spans="9:10" x14ac:dyDescent="0.5">
      <c r="I89">
        <v>3.25</v>
      </c>
      <c r="J89">
        <v>0</v>
      </c>
    </row>
    <row r="90" spans="9:10" x14ac:dyDescent="0.5">
      <c r="I90">
        <v>3</v>
      </c>
      <c r="J90">
        <v>0</v>
      </c>
    </row>
    <row r="91" spans="9:10" x14ac:dyDescent="0.5">
      <c r="I91">
        <v>2.75</v>
      </c>
      <c r="J91">
        <v>0</v>
      </c>
    </row>
    <row r="92" spans="9:10" x14ac:dyDescent="0.5">
      <c r="I92">
        <v>2.5</v>
      </c>
      <c r="J92">
        <v>0</v>
      </c>
    </row>
    <row r="93" spans="9:10" x14ac:dyDescent="0.5">
      <c r="I93">
        <v>2.25</v>
      </c>
      <c r="J93">
        <v>0</v>
      </c>
    </row>
    <row r="94" spans="9:10" x14ac:dyDescent="0.5">
      <c r="I94">
        <v>2</v>
      </c>
      <c r="J94">
        <v>0</v>
      </c>
    </row>
    <row r="95" spans="9:10" x14ac:dyDescent="0.5">
      <c r="I95">
        <v>1.75</v>
      </c>
      <c r="J95">
        <v>0</v>
      </c>
    </row>
    <row r="96" spans="9:10" x14ac:dyDescent="0.5">
      <c r="I96">
        <v>1.5</v>
      </c>
      <c r="J96">
        <v>0</v>
      </c>
    </row>
    <row r="97" spans="9:10" x14ac:dyDescent="0.5">
      <c r="I97">
        <v>1.25</v>
      </c>
      <c r="J97">
        <v>0</v>
      </c>
    </row>
    <row r="98" spans="9:10" x14ac:dyDescent="0.5">
      <c r="I98">
        <v>1</v>
      </c>
      <c r="J98">
        <v>0</v>
      </c>
    </row>
    <row r="99" spans="9:10" x14ac:dyDescent="0.5">
      <c r="I99">
        <v>0.75</v>
      </c>
      <c r="J99">
        <v>0</v>
      </c>
    </row>
    <row r="100" spans="9:10" x14ac:dyDescent="0.5">
      <c r="I100">
        <v>0.5</v>
      </c>
      <c r="J100">
        <v>0</v>
      </c>
    </row>
    <row r="101" spans="9:10" x14ac:dyDescent="0.5">
      <c r="I101">
        <v>0.25</v>
      </c>
      <c r="J101">
        <v>0</v>
      </c>
    </row>
    <row r="102" spans="9:10" x14ac:dyDescent="0.5">
      <c r="I102">
        <v>0</v>
      </c>
      <c r="J102">
        <v>0</v>
      </c>
    </row>
  </sheetData>
  <sheetProtection algorithmName="SHA-512" hashValue="Yl5+n8QTwyjxFvumg5XjKOu0wE5thfecd7rPn7oyjl/CwSwbP2JX9Qvj3vbijJHgAlROGweLtsxfYH9ZQCNhzQ==" saltValue="AhYHDfn1pFCxEj0BJ/U4Sg==" spinCount="100000" sheet="1" selectLockedCells="1"/>
  <mergeCells count="1">
    <mergeCell ref="A1:B1"/>
  </mergeCells>
  <dataValidations count="1">
    <dataValidation type="list" allowBlank="1" showInputMessage="1" showErrorMessage="1" sqref="B8" xr:uid="{00000000-0002-0000-0000-000000000000}">
      <formula1>$K$2:$K$7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workbookViewId="0">
      <selection activeCell="C20" sqref="C20"/>
    </sheetView>
  </sheetViews>
  <sheetFormatPr baseColWidth="10" defaultRowHeight="14.35" x14ac:dyDescent="0.5"/>
  <sheetData>
    <row r="1" spans="1:2" x14ac:dyDescent="0.5">
      <c r="A1" t="s">
        <v>14</v>
      </c>
      <c r="B1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prime de service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francoise BERNAL</dc:creator>
  <cp:lastModifiedBy>R3my ruiz</cp:lastModifiedBy>
  <dcterms:created xsi:type="dcterms:W3CDTF">2015-01-15T06:10:09Z</dcterms:created>
  <dcterms:modified xsi:type="dcterms:W3CDTF">2019-01-22T16:05:38Z</dcterms:modified>
</cp:coreProperties>
</file>